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kippneworleansorg.sharepoint.com/sites/SSC-Finance/Shared/FY25/Compliance &amp; Reporting/Act 370 School Transparency/Submissions/3.31.25 Website Posting/"/>
    </mc:Choice>
  </mc:AlternateContent>
  <xr:revisionPtr revIDLastSave="106" documentId="11_988D0197EA11689ED44EF6AC179F2F808744495D" xr6:coauthVersionLast="47" xr6:coauthVersionMax="47" xr10:uidLastSave="{C3C375BA-A5C6-493A-8135-3550F0852BA8}"/>
  <bookViews>
    <workbookView xWindow="-110" yWindow="-110" windowWidth="19420" windowHeight="10300" xr2:uid="{00000000-000D-0000-FFFF-FFFF00000000}"/>
  </bookViews>
  <sheets>
    <sheet name="Budget to Actual" sheetId="2" r:id="rId1"/>
    <sheet name="Statement of Activities by Site" sheetId="4" r:id="rId2"/>
    <sheet name="Balance Sheet" sheetId="1" r:id="rId3"/>
    <sheet name="Statement of Cash Flow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C30" i="2"/>
  <c r="C29" i="2"/>
  <c r="C28" i="2"/>
  <c r="C27" i="2"/>
  <c r="C26" i="2"/>
  <c r="C25" i="2"/>
  <c r="C24" i="2"/>
  <c r="C20" i="2"/>
  <c r="C19" i="2"/>
  <c r="C18" i="2"/>
  <c r="C14" i="2"/>
  <c r="C13" i="2"/>
  <c r="C12" i="2"/>
  <c r="C11" i="2"/>
  <c r="C10" i="2"/>
  <c r="C9" i="2"/>
  <c r="D32" i="2"/>
  <c r="C32" i="2" s="1"/>
  <c r="D21" i="2"/>
  <c r="C21" i="2" s="1"/>
  <c r="D15" i="2"/>
  <c r="D16" i="2" s="1"/>
  <c r="D22" i="2" s="1"/>
  <c r="D33" i="2" s="1"/>
  <c r="C22" i="2" l="1"/>
  <c r="C15" i="2"/>
  <c r="C16" i="2"/>
</calcChain>
</file>

<file path=xl/sharedStrings.xml><?xml version="1.0" encoding="utf-8"?>
<sst xmlns="http://schemas.openxmlformats.org/spreadsheetml/2006/main" count="267" uniqueCount="135">
  <si>
    <t>KIPP New Orleans Schools</t>
  </si>
  <si>
    <t>Balance Sheet</t>
  </si>
  <si>
    <t xml:space="preserve"> </t>
  </si>
  <si>
    <t>Year To Date</t>
  </si>
  <si>
    <t>Year Ending</t>
  </si>
  <si>
    <t xml:space="preserve">  Assets</t>
  </si>
  <si>
    <t xml:space="preserve">  </t>
  </si>
  <si>
    <t xml:space="preserve">    Current Assets</t>
  </si>
  <si>
    <t xml:space="preserve">    </t>
  </si>
  <si>
    <t xml:space="preserve">      Cash &amp; Cash Equivalent</t>
  </si>
  <si>
    <t xml:space="preserve">      Cash - Student Activity Fund</t>
  </si>
  <si>
    <t xml:space="preserve">      Accounts Receivable, Net</t>
  </si>
  <si>
    <t xml:space="preserve">      Prepaid Expenses</t>
  </si>
  <si>
    <t xml:space="preserve">    Total Current Assets</t>
  </si>
  <si>
    <t xml:space="preserve">    Long-term Assets</t>
  </si>
  <si>
    <t xml:space="preserve">      Property &amp; Equipment</t>
  </si>
  <si>
    <t xml:space="preserve">      Operating Lease Right of Use Asset</t>
  </si>
  <si>
    <t xml:space="preserve">      </t>
  </si>
  <si>
    <t xml:space="preserve">        Operating Right of Use - Building Lease</t>
  </si>
  <si>
    <t xml:space="preserve">        Operating Accumulated Amortization - Building Lease</t>
  </si>
  <si>
    <t xml:space="preserve">      Total Operating Lease Right of Use Asset</t>
  </si>
  <si>
    <t xml:space="preserve">    Total Long-term Assets</t>
  </si>
  <si>
    <t xml:space="preserve">  Total Assets</t>
  </si>
  <si>
    <t xml:space="preserve">  Liabilities and Net Assets</t>
  </si>
  <si>
    <t xml:space="preserve">    Liabilities</t>
  </si>
  <si>
    <t xml:space="preserve">      Short-term Liabilities</t>
  </si>
  <si>
    <t xml:space="preserve">        Accounts Payable</t>
  </si>
  <si>
    <t xml:space="preserve">        Other Short-term Liabilities</t>
  </si>
  <si>
    <t xml:space="preserve">        </t>
  </si>
  <si>
    <t xml:space="preserve">          Short-term Liabilities</t>
  </si>
  <si>
    <t xml:space="preserve">        Total Other Short-term Liabilities</t>
  </si>
  <si>
    <t xml:space="preserve">        Operating Lease Liability - Current</t>
  </si>
  <si>
    <t xml:space="preserve">          Operating Current Liability - Building Lease</t>
  </si>
  <si>
    <t xml:space="preserve">        Total Operating Lease Liability - Current</t>
  </si>
  <si>
    <t xml:space="preserve">      Total Short-term Liabilities</t>
  </si>
  <si>
    <t xml:space="preserve">      Long Term Liabilities</t>
  </si>
  <si>
    <t xml:space="preserve">        Operating Lease Liability - Long Term</t>
  </si>
  <si>
    <t xml:space="preserve">          Operating Long Term Liability - Building Lease</t>
  </si>
  <si>
    <t xml:space="preserve">        Total Operating Lease Liability - Long Term</t>
  </si>
  <si>
    <t xml:space="preserve">      Total Long Term Liabilities</t>
  </si>
  <si>
    <t xml:space="preserve">    Total Liabilities</t>
  </si>
  <si>
    <t xml:space="preserve">    Net Assets</t>
  </si>
  <si>
    <t xml:space="preserve">      Net Assets</t>
  </si>
  <si>
    <t xml:space="preserve">      Change In Net Assets</t>
  </si>
  <si>
    <t xml:space="preserve">    Total Net Assets</t>
  </si>
  <si>
    <t xml:space="preserve">  Total Liabilities and Net Assets</t>
  </si>
  <si>
    <t xml:space="preserve">    Recurring Revenues</t>
  </si>
  <si>
    <t xml:space="preserve">      MFP Base</t>
  </si>
  <si>
    <t xml:space="preserve">      MFP Tiered</t>
  </si>
  <si>
    <t xml:space="preserve">      MFP Deferred &amp; Other</t>
  </si>
  <si>
    <t xml:space="preserve">      State</t>
  </si>
  <si>
    <t xml:space="preserve">      Federal</t>
  </si>
  <si>
    <t xml:space="preserve">      Federal Lunch</t>
  </si>
  <si>
    <t xml:space="preserve">      Recurring Other Miscellaneous</t>
  </si>
  <si>
    <t xml:space="preserve">    Total Recurring Revenues</t>
  </si>
  <si>
    <t xml:space="preserve">      Public</t>
  </si>
  <si>
    <t xml:space="preserve">      Private Grants</t>
  </si>
  <si>
    <t xml:space="preserve">      Non Recurring Other Miscellaneous</t>
  </si>
  <si>
    <t xml:space="preserve">  Expenses</t>
  </si>
  <si>
    <t xml:space="preserve">    Salaries &amp; Benefits</t>
  </si>
  <si>
    <t xml:space="preserve">    Purchased Professional &amp; Technical Services</t>
  </si>
  <si>
    <t xml:space="preserve">    Purchased Property Services</t>
  </si>
  <si>
    <t xml:space="preserve">    Other Purchased Services</t>
  </si>
  <si>
    <t xml:space="preserve">    Supplies</t>
  </si>
  <si>
    <t xml:space="preserve">    Equipment</t>
  </si>
  <si>
    <t xml:space="preserve">    Other Expenses</t>
  </si>
  <si>
    <t xml:space="preserve">    Management Fees</t>
  </si>
  <si>
    <t xml:space="preserve">  Total Expenses</t>
  </si>
  <si>
    <t xml:space="preserve">  Revenues</t>
  </si>
  <si>
    <t xml:space="preserve">    Non-Recurring Revenues</t>
  </si>
  <si>
    <t xml:space="preserve">    Total Non-Recurring Revenues</t>
  </si>
  <si>
    <t xml:space="preserve">  Net Income (Loss)</t>
  </si>
  <si>
    <t xml:space="preserve">  Total Revenues</t>
  </si>
  <si>
    <t>Statement of Cash Flows</t>
  </si>
  <si>
    <t xml:space="preserve">  Cash flows from operating activities</t>
  </si>
  <si>
    <t xml:space="preserve">    Change In Net Assets</t>
  </si>
  <si>
    <t xml:space="preserve">    Change in Cash from Operating Activities</t>
  </si>
  <si>
    <t xml:space="preserve">      Depreciation</t>
  </si>
  <si>
    <t xml:space="preserve">      Amortization</t>
  </si>
  <si>
    <t xml:space="preserve">      Grants Receivable</t>
  </si>
  <si>
    <t xml:space="preserve">      Accounts Receivable</t>
  </si>
  <si>
    <t xml:space="preserve">      Other Assets</t>
  </si>
  <si>
    <t xml:space="preserve">      Deferred Tax Assets</t>
  </si>
  <si>
    <t xml:space="preserve">      Deferred Revenue</t>
  </si>
  <si>
    <t xml:space="preserve">      Accounts Payable</t>
  </si>
  <si>
    <t xml:space="preserve">      Other Liabilities</t>
  </si>
  <si>
    <t xml:space="preserve">      Taxes Payable</t>
  </si>
  <si>
    <t xml:space="preserve">    Net cash used by Operating Activities</t>
  </si>
  <si>
    <t xml:space="preserve">  Cash flows from investing activities</t>
  </si>
  <si>
    <t xml:space="preserve">    Capital Expenditures</t>
  </si>
  <si>
    <t xml:space="preserve">    Net sales (purchases) of ST investments</t>
  </si>
  <si>
    <t xml:space="preserve">    Purchase of long term investments and other assets</t>
  </si>
  <si>
    <t xml:space="preserve">    Investment in Subsidiary</t>
  </si>
  <si>
    <t xml:space="preserve">  Net cash used by investing activities</t>
  </si>
  <si>
    <t xml:space="preserve">  Cash flows from financing activities</t>
  </si>
  <si>
    <t xml:space="preserve">    Debt Proceeds</t>
  </si>
  <si>
    <t xml:space="preserve">  Net cash used by financing activities</t>
  </si>
  <si>
    <t xml:space="preserve">  Increase (Decrease) in Cash</t>
  </si>
  <si>
    <t xml:space="preserve">  Cash, Beginning Period</t>
  </si>
  <si>
    <t xml:space="preserve">  Cash, End of Period</t>
  </si>
  <si>
    <t>12/31/2024</t>
  </si>
  <si>
    <t>KNOS Income Statement</t>
  </si>
  <si>
    <t>Budget</t>
  </si>
  <si>
    <t>*</t>
  </si>
  <si>
    <t>* Management Fee is removed from YTD expense pacing calculation</t>
  </si>
  <si>
    <t>Created on : 03/31/2025 1:13 PM CST</t>
  </si>
  <si>
    <t>Created on : 03/31/2025 1:17 PM CST</t>
  </si>
  <si>
    <t>Created on : 03/31/2025 1:21 PM CST</t>
  </si>
  <si>
    <t>Statement of Activities - All Funds</t>
  </si>
  <si>
    <t>KIPP Believe</t>
  </si>
  <si>
    <t>KIPP Morial</t>
  </si>
  <si>
    <t>KIPP Leadership</t>
  </si>
  <si>
    <t>KIPP Central City</t>
  </si>
  <si>
    <t>KIPP East</t>
  </si>
  <si>
    <t>Frederick A. Douglass High</t>
  </si>
  <si>
    <t>Booker T. Washington High</t>
  </si>
  <si>
    <t>John F. Kennedy High</t>
  </si>
  <si>
    <t>School Support Center</t>
  </si>
  <si>
    <t>All Schools</t>
  </si>
  <si>
    <t xml:space="preserve">  Operating Revenue</t>
  </si>
  <si>
    <t xml:space="preserve">    Program Revenue</t>
  </si>
  <si>
    <t xml:space="preserve">    Revenue - Other</t>
  </si>
  <si>
    <t xml:space="preserve">  Total Operating Revenue</t>
  </si>
  <si>
    <t xml:space="preserve">  Expenditures</t>
  </si>
  <si>
    <t xml:space="preserve">    Expenses</t>
  </si>
  <si>
    <t xml:space="preserve">      Salaries &amp; Benefits</t>
  </si>
  <si>
    <t xml:space="preserve">      Purchased Professional &amp; Technical Services</t>
  </si>
  <si>
    <t xml:space="preserve">      Purchased Property Services</t>
  </si>
  <si>
    <t xml:space="preserve">      Other Purchased Services</t>
  </si>
  <si>
    <t xml:space="preserve">      Supplies</t>
  </si>
  <si>
    <t xml:space="preserve">      Other Expenses</t>
  </si>
  <si>
    <t xml:space="preserve">  Total Expenditures</t>
  </si>
  <si>
    <t xml:space="preserve">  Change In Net Assets</t>
  </si>
  <si>
    <t xml:space="preserve">  '+ Net Assets - Beginning</t>
  </si>
  <si>
    <t xml:space="preserve">  Net Assets -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</si>
</sst>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&quot;$&quot;\ #,##0.00;&quot;$&quot;\ \(#,##0.00\)"/>
    <numFmt numFmtId="166" formatCode="#,##0;\(#,##0\)"/>
  </numFmts>
  <fonts count="9" x14ac:knownFonts="1">
    <font>
      <sz val="10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6"/>
      <name val="Helvetica"/>
      <family val="2"/>
    </font>
    <font>
      <sz val="10"/>
      <name val="Arial"/>
      <family val="2"/>
    </font>
    <font>
      <b/>
      <sz val="8"/>
      <name val="Helvetica"/>
    </font>
    <font>
      <sz val="8"/>
      <name val="Arial"/>
      <family val="2"/>
    </font>
    <font>
      <b/>
      <sz val="12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4" fontId="6" fillId="0" borderId="1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right"/>
    </xf>
    <xf numFmtId="166" fontId="0" fillId="0" borderId="0" xfId="0" applyNumberFormat="1"/>
    <xf numFmtId="166" fontId="6" fillId="0" borderId="6" xfId="0" applyNumberFormat="1" applyFont="1" applyBorder="1" applyAlignment="1">
      <alignment horizontal="right"/>
    </xf>
    <xf numFmtId="0" fontId="4" fillId="2" borderId="0" xfId="0" applyFont="1" applyFill="1" applyAlignment="1">
      <alignment horizontal="right"/>
    </xf>
    <xf numFmtId="9" fontId="7" fillId="2" borderId="0" xfId="1" applyFont="1" applyFill="1"/>
    <xf numFmtId="9" fontId="2" fillId="2" borderId="1" xfId="1" applyFont="1" applyFill="1" applyBorder="1" applyAlignment="1">
      <alignment horizontal="right"/>
    </xf>
    <xf numFmtId="9" fontId="2" fillId="2" borderId="3" xfId="1" applyFont="1" applyFill="1" applyBorder="1" applyAlignment="1">
      <alignment horizontal="right"/>
    </xf>
    <xf numFmtId="9" fontId="2" fillId="2" borderId="0" xfId="1" applyFont="1" applyFill="1" applyAlignment="1">
      <alignment horizontal="right"/>
    </xf>
    <xf numFmtId="9" fontId="6" fillId="2" borderId="4" xfId="1" applyFont="1" applyFill="1" applyBorder="1" applyAlignment="1">
      <alignment horizontal="right"/>
    </xf>
    <xf numFmtId="0" fontId="7" fillId="2" borderId="0" xfId="0" applyFont="1" applyFill="1"/>
    <xf numFmtId="9" fontId="6" fillId="2" borderId="6" xfId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7" xfId="0" applyNumberFormat="1" applyFont="1" applyFill="1" applyBorder="1" applyAlignment="1">
      <alignment horizontal="righ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CD03-9251-471E-B851-B4CF1699A027}">
  <dimension ref="A1:E37"/>
  <sheetViews>
    <sheetView showGridLines="0" tabSelected="1" workbookViewId="0"/>
  </sheetViews>
  <sheetFormatPr defaultColWidth="9.1796875" defaultRowHeight="12.5" x14ac:dyDescent="0.25"/>
  <cols>
    <col min="1" max="1" width="34.453125" style="1" customWidth="1"/>
    <col min="2" max="2" width="15.81640625" style="1" customWidth="1"/>
    <col min="3" max="3" width="6.453125" style="1" customWidth="1"/>
    <col min="4" max="16384" width="9.1796875" style="1"/>
  </cols>
  <sheetData>
    <row r="1" spans="1:4" ht="15.5" x14ac:dyDescent="0.35">
      <c r="A1" s="3" t="s">
        <v>0</v>
      </c>
    </row>
    <row r="2" spans="1:4" ht="15.5" x14ac:dyDescent="0.35">
      <c r="A2" s="3" t="s">
        <v>101</v>
      </c>
    </row>
    <row r="3" spans="1:4" x14ac:dyDescent="0.25">
      <c r="A3" s="2" t="s">
        <v>2</v>
      </c>
    </row>
    <row r="4" spans="1:4" x14ac:dyDescent="0.25">
      <c r="A4" s="5" t="s">
        <v>2</v>
      </c>
      <c r="B4" s="43" t="s">
        <v>3</v>
      </c>
      <c r="C4" s="43"/>
      <c r="D4" s="23" t="s">
        <v>102</v>
      </c>
    </row>
    <row r="5" spans="1:4" x14ac:dyDescent="0.25">
      <c r="A5" s="5" t="s">
        <v>2</v>
      </c>
      <c r="B5" s="44" t="s">
        <v>100</v>
      </c>
      <c r="C5" s="44"/>
      <c r="D5" s="24">
        <v>45838</v>
      </c>
    </row>
    <row r="6" spans="1:4" x14ac:dyDescent="0.25">
      <c r="A6" s="8" t="s">
        <v>2</v>
      </c>
      <c r="B6" s="32"/>
      <c r="D6"/>
    </row>
    <row r="7" spans="1:4" x14ac:dyDescent="0.25">
      <c r="A7" s="5" t="s">
        <v>68</v>
      </c>
      <c r="B7" s="5" t="s">
        <v>6</v>
      </c>
      <c r="D7"/>
    </row>
    <row r="8" spans="1:4" x14ac:dyDescent="0.25">
      <c r="A8" s="4" t="s">
        <v>46</v>
      </c>
      <c r="B8" s="4" t="s">
        <v>8</v>
      </c>
      <c r="D8"/>
    </row>
    <row r="9" spans="1:4" x14ac:dyDescent="0.25">
      <c r="A9" s="4" t="s">
        <v>47</v>
      </c>
      <c r="B9" s="10">
        <v>28228004.559999999</v>
      </c>
      <c r="C9" s="33">
        <f>B9/D9</f>
        <v>0.48185598301869687</v>
      </c>
      <c r="D9" s="25">
        <v>58581828.502282396</v>
      </c>
    </row>
    <row r="10" spans="1:4" x14ac:dyDescent="0.25">
      <c r="A10" s="4" t="s">
        <v>48</v>
      </c>
      <c r="B10" s="10">
        <v>6938495.9100000001</v>
      </c>
      <c r="C10" s="33">
        <f t="shared" ref="C10:C30" si="0">B10/D10</f>
        <v>0.47592355136711556</v>
      </c>
      <c r="D10" s="25">
        <v>14579013.562301768</v>
      </c>
    </row>
    <row r="11" spans="1:4" x14ac:dyDescent="0.25">
      <c r="A11" s="4" t="s">
        <v>49</v>
      </c>
      <c r="B11" s="10">
        <v>4592641.71</v>
      </c>
      <c r="C11" s="33">
        <f t="shared" si="0"/>
        <v>0.32822216206291965</v>
      </c>
      <c r="D11" s="25">
        <v>13992479</v>
      </c>
    </row>
    <row r="12" spans="1:4" x14ac:dyDescent="0.25">
      <c r="A12" s="4" t="s">
        <v>50</v>
      </c>
      <c r="B12" s="10">
        <v>463140</v>
      </c>
      <c r="C12" s="33">
        <f t="shared" si="0"/>
        <v>0.39712918660287083</v>
      </c>
      <c r="D12" s="25">
        <v>1166220</v>
      </c>
    </row>
    <row r="13" spans="1:4" x14ac:dyDescent="0.25">
      <c r="A13" s="4" t="s">
        <v>51</v>
      </c>
      <c r="B13" s="10">
        <v>4521773</v>
      </c>
      <c r="C13" s="33">
        <f t="shared" si="0"/>
        <v>0.51330796709396798</v>
      </c>
      <c r="D13" s="25">
        <v>8809084</v>
      </c>
    </row>
    <row r="14" spans="1:4" x14ac:dyDescent="0.25">
      <c r="A14" s="4" t="s">
        <v>52</v>
      </c>
      <c r="B14" s="10">
        <v>3395158.78</v>
      </c>
      <c r="C14" s="33">
        <f t="shared" si="0"/>
        <v>0.54169960650749538</v>
      </c>
      <c r="D14" s="25">
        <v>6267604.2943609226</v>
      </c>
    </row>
    <row r="15" spans="1:4" x14ac:dyDescent="0.25">
      <c r="A15" s="4" t="s">
        <v>53</v>
      </c>
      <c r="B15" s="10">
        <v>45390.71</v>
      </c>
      <c r="C15" s="34">
        <f t="shared" si="0"/>
        <v>6.4408698656718642E-3</v>
      </c>
      <c r="D15" s="26">
        <f>8600+1115852+5922843</f>
        <v>7047295</v>
      </c>
    </row>
    <row r="16" spans="1:4" x14ac:dyDescent="0.25">
      <c r="A16" s="4" t="s">
        <v>54</v>
      </c>
      <c r="B16" s="11">
        <v>48184604.670000002</v>
      </c>
      <c r="C16" s="35">
        <f t="shared" si="0"/>
        <v>0.43628275129466576</v>
      </c>
      <c r="D16" s="27">
        <f>SUM(D9:D15)</f>
        <v>110443524.35894509</v>
      </c>
    </row>
    <row r="17" spans="1:5" x14ac:dyDescent="0.25">
      <c r="A17" s="4" t="s">
        <v>69</v>
      </c>
      <c r="B17" s="12" t="s">
        <v>8</v>
      </c>
      <c r="C17" s="33"/>
      <c r="D17" s="28"/>
    </row>
    <row r="18" spans="1:5" x14ac:dyDescent="0.25">
      <c r="A18" s="4" t="s">
        <v>55</v>
      </c>
      <c r="B18" s="10">
        <v>6487383.9299999997</v>
      </c>
      <c r="C18" s="36">
        <f t="shared" si="0"/>
        <v>1.5574289495703404</v>
      </c>
      <c r="D18" s="25">
        <v>4165444.5500000003</v>
      </c>
    </row>
    <row r="19" spans="1:5" x14ac:dyDescent="0.25">
      <c r="A19" s="4" t="s">
        <v>56</v>
      </c>
      <c r="B19" s="10">
        <v>773022.17</v>
      </c>
      <c r="C19" s="36">
        <f t="shared" si="0"/>
        <v>2.1906557467640582</v>
      </c>
      <c r="D19" s="25">
        <v>352872.5</v>
      </c>
    </row>
    <row r="20" spans="1:5" x14ac:dyDescent="0.25">
      <c r="A20" s="4" t="s">
        <v>57</v>
      </c>
      <c r="B20" s="10">
        <v>135341.4</v>
      </c>
      <c r="C20" s="36">
        <f t="shared" si="0"/>
        <v>0.23055631740602123</v>
      </c>
      <c r="D20" s="25">
        <v>587021</v>
      </c>
    </row>
    <row r="21" spans="1:5" x14ac:dyDescent="0.25">
      <c r="A21" s="4" t="s">
        <v>70</v>
      </c>
      <c r="B21" s="11">
        <v>7395747.5</v>
      </c>
      <c r="C21" s="35">
        <f t="shared" si="0"/>
        <v>1.4486303213555072</v>
      </c>
      <c r="D21" s="27">
        <f>SUM(D18:D20)</f>
        <v>5105338.0500000007</v>
      </c>
    </row>
    <row r="22" spans="1:5" ht="13" thickBot="1" x14ac:dyDescent="0.3">
      <c r="A22" s="5" t="s">
        <v>72</v>
      </c>
      <c r="B22" s="14">
        <v>55580352.170000002</v>
      </c>
      <c r="C22" s="37">
        <f t="shared" si="0"/>
        <v>0.48101167775492798</v>
      </c>
      <c r="D22" s="29">
        <f>D16+D21</f>
        <v>115548862.40894508</v>
      </c>
    </row>
    <row r="23" spans="1:5" ht="13" thickTop="1" x14ac:dyDescent="0.25">
      <c r="A23" s="5" t="s">
        <v>58</v>
      </c>
      <c r="B23" s="15" t="s">
        <v>6</v>
      </c>
      <c r="C23" s="38"/>
      <c r="D23" s="30"/>
    </row>
    <row r="24" spans="1:5" x14ac:dyDescent="0.25">
      <c r="A24" s="4" t="s">
        <v>59</v>
      </c>
      <c r="B24" s="41">
        <v>35337369.57</v>
      </c>
      <c r="C24" s="36">
        <f t="shared" si="0"/>
        <v>0.53149208531563463</v>
      </c>
      <c r="D24" s="25">
        <v>66487104.034699529</v>
      </c>
    </row>
    <row r="25" spans="1:5" x14ac:dyDescent="0.25">
      <c r="A25" s="4" t="s">
        <v>60</v>
      </c>
      <c r="B25" s="41">
        <v>1692623.58</v>
      </c>
      <c r="C25" s="36">
        <f t="shared" si="0"/>
        <v>0.33530834115224872</v>
      </c>
      <c r="D25" s="25">
        <v>5047961.45</v>
      </c>
    </row>
    <row r="26" spans="1:5" x14ac:dyDescent="0.25">
      <c r="A26" s="4" t="s">
        <v>61</v>
      </c>
      <c r="B26" s="41">
        <v>4609626.17</v>
      </c>
      <c r="C26" s="36">
        <f t="shared" si="0"/>
        <v>0.57886955263299311</v>
      </c>
      <c r="D26" s="25">
        <v>7963151.8863500003</v>
      </c>
    </row>
    <row r="27" spans="1:5" x14ac:dyDescent="0.25">
      <c r="A27" s="4" t="s">
        <v>62</v>
      </c>
      <c r="B27" s="41">
        <v>13479209.85</v>
      </c>
      <c r="C27" s="36">
        <f t="shared" si="0"/>
        <v>0.65997317547838519</v>
      </c>
      <c r="D27" s="25">
        <v>20423875.319219634</v>
      </c>
    </row>
    <row r="28" spans="1:5" x14ac:dyDescent="0.25">
      <c r="A28" s="4" t="s">
        <v>63</v>
      </c>
      <c r="B28" s="41">
        <v>1765904.99</v>
      </c>
      <c r="C28" s="36">
        <f t="shared" si="0"/>
        <v>0.368003161601551</v>
      </c>
      <c r="D28" s="25">
        <v>4798613.6377600003</v>
      </c>
    </row>
    <row r="29" spans="1:5" x14ac:dyDescent="0.25">
      <c r="A29" s="4" t="s">
        <v>64</v>
      </c>
      <c r="B29" s="41">
        <v>0</v>
      </c>
      <c r="C29" s="36">
        <f t="shared" si="0"/>
        <v>0</v>
      </c>
      <c r="D29" s="25">
        <v>1479505.1400000001</v>
      </c>
    </row>
    <row r="30" spans="1:5" x14ac:dyDescent="0.25">
      <c r="A30" s="4" t="s">
        <v>65</v>
      </c>
      <c r="B30" s="41">
        <v>806756.62</v>
      </c>
      <c r="C30" s="36">
        <f t="shared" si="0"/>
        <v>0.23555488131455316</v>
      </c>
      <c r="D30" s="25">
        <v>3424919.9825440282</v>
      </c>
    </row>
    <row r="31" spans="1:5" x14ac:dyDescent="0.25">
      <c r="A31" s="4" t="s">
        <v>66</v>
      </c>
      <c r="B31" s="41">
        <v>0</v>
      </c>
      <c r="C31" s="36"/>
      <c r="D31" s="25">
        <v>5922843.4967643796</v>
      </c>
    </row>
    <row r="32" spans="1:5" ht="13" thickBot="1" x14ac:dyDescent="0.3">
      <c r="A32" s="5" t="s">
        <v>67</v>
      </c>
      <c r="B32" s="42">
        <v>57691490.780000001</v>
      </c>
      <c r="C32" s="37">
        <f>B32/(D32-D31)</f>
        <v>0.5262615425552436</v>
      </c>
      <c r="D32" s="29">
        <f>SUM(D24:D31)</f>
        <v>115547974.94733758</v>
      </c>
      <c r="E32" s="1" t="s">
        <v>103</v>
      </c>
    </row>
    <row r="33" spans="1:4" ht="13.5" thickTop="1" thickBot="1" x14ac:dyDescent="0.3">
      <c r="A33" s="5" t="s">
        <v>71</v>
      </c>
      <c r="B33" s="14">
        <f>B22-B32</f>
        <v>-2111138.6099999994</v>
      </c>
      <c r="C33" s="39"/>
      <c r="D33" s="31">
        <f>D22-D32</f>
        <v>887.46160750091076</v>
      </c>
    </row>
    <row r="34" spans="1:4" ht="13" thickTop="1" x14ac:dyDescent="0.25">
      <c r="A34" s="5"/>
      <c r="B34" s="21"/>
    </row>
    <row r="35" spans="1:4" x14ac:dyDescent="0.25">
      <c r="A35" s="4" t="s">
        <v>104</v>
      </c>
      <c r="B35" s="21"/>
    </row>
    <row r="36" spans="1:4" x14ac:dyDescent="0.25">
      <c r="A36" s="2" t="s">
        <v>2</v>
      </c>
    </row>
    <row r="37" spans="1:4" x14ac:dyDescent="0.25">
      <c r="A37" s="4" t="s">
        <v>105</v>
      </c>
    </row>
  </sheetData>
  <mergeCells count="2">
    <mergeCell ref="B4:C4"/>
    <mergeCell ref="B5:C5"/>
  </mergeCell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C2CE-7639-460B-940B-5962B6291C7C}">
  <dimension ref="A1:K32"/>
  <sheetViews>
    <sheetView zoomScale="85" workbookViewId="0"/>
  </sheetViews>
  <sheetFormatPr defaultColWidth="9.1796875" defaultRowHeight="12.5" x14ac:dyDescent="0.25"/>
  <cols>
    <col min="1" max="1" width="46.7265625" style="1" customWidth="1"/>
    <col min="2" max="11" width="20.1796875" style="1" customWidth="1"/>
    <col min="12" max="12" width="9.1796875" style="1" customWidth="1"/>
    <col min="13" max="16384" width="9.1796875" style="1"/>
  </cols>
  <sheetData>
    <row r="1" spans="1:11" ht="15.5" x14ac:dyDescent="0.35">
      <c r="A1" s="45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5" x14ac:dyDescent="0.35">
      <c r="A2" s="45" t="s">
        <v>108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6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" t="s">
        <v>2</v>
      </c>
      <c r="B4" s="47" t="s">
        <v>109</v>
      </c>
      <c r="C4" s="47" t="s">
        <v>110</v>
      </c>
      <c r="D4" s="47" t="s">
        <v>111</v>
      </c>
      <c r="E4" s="47" t="s">
        <v>112</v>
      </c>
      <c r="F4" s="47" t="s">
        <v>113</v>
      </c>
      <c r="G4" s="47" t="s">
        <v>114</v>
      </c>
      <c r="H4" s="47" t="s">
        <v>115</v>
      </c>
      <c r="I4" s="47" t="s">
        <v>116</v>
      </c>
      <c r="J4" s="47" t="s">
        <v>117</v>
      </c>
      <c r="K4" s="47" t="s">
        <v>118</v>
      </c>
    </row>
    <row r="5" spans="1:11" x14ac:dyDescent="0.25">
      <c r="A5" s="4" t="s">
        <v>2</v>
      </c>
      <c r="B5" s="47" t="s">
        <v>3</v>
      </c>
      <c r="C5" s="47" t="s">
        <v>3</v>
      </c>
      <c r="D5" s="47" t="s">
        <v>3</v>
      </c>
      <c r="E5" s="47" t="s">
        <v>3</v>
      </c>
      <c r="F5" s="47" t="s">
        <v>3</v>
      </c>
      <c r="G5" s="47" t="s">
        <v>3</v>
      </c>
      <c r="H5" s="47" t="s">
        <v>3</v>
      </c>
      <c r="I5" s="47" t="s">
        <v>3</v>
      </c>
      <c r="J5" s="47" t="s">
        <v>3</v>
      </c>
      <c r="K5" s="47" t="s">
        <v>3</v>
      </c>
    </row>
    <row r="6" spans="1:11" x14ac:dyDescent="0.25">
      <c r="A6" s="4" t="s">
        <v>2</v>
      </c>
      <c r="B6" s="48" t="s">
        <v>100</v>
      </c>
      <c r="C6" s="48" t="s">
        <v>100</v>
      </c>
      <c r="D6" s="48" t="s">
        <v>100</v>
      </c>
      <c r="E6" s="48" t="s">
        <v>100</v>
      </c>
      <c r="F6" s="48" t="s">
        <v>100</v>
      </c>
      <c r="G6" s="48" t="s">
        <v>100</v>
      </c>
      <c r="H6" s="48" t="s">
        <v>100</v>
      </c>
      <c r="I6" s="48" t="s">
        <v>100</v>
      </c>
      <c r="J6" s="48" t="s">
        <v>100</v>
      </c>
      <c r="K6" s="48" t="s">
        <v>100</v>
      </c>
    </row>
    <row r="7" spans="1:11" x14ac:dyDescent="0.25">
      <c r="A7" s="4" t="s">
        <v>2</v>
      </c>
      <c r="B7" s="49" t="s">
        <v>2</v>
      </c>
      <c r="C7" s="49" t="s">
        <v>2</v>
      </c>
      <c r="D7" s="49" t="s">
        <v>2</v>
      </c>
      <c r="E7" s="49"/>
      <c r="F7" s="49" t="s">
        <v>2</v>
      </c>
      <c r="G7" s="49" t="s">
        <v>2</v>
      </c>
      <c r="H7" s="49" t="s">
        <v>2</v>
      </c>
      <c r="I7" s="49" t="s">
        <v>2</v>
      </c>
      <c r="J7" s="49" t="s">
        <v>2</v>
      </c>
      <c r="K7" s="49" t="s">
        <v>2</v>
      </c>
    </row>
    <row r="8" spans="1:11" x14ac:dyDescent="0.25">
      <c r="A8" s="50" t="s">
        <v>2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5">
      <c r="A9" s="4" t="s">
        <v>119</v>
      </c>
      <c r="B9" s="4" t="s">
        <v>6</v>
      </c>
      <c r="C9" s="4" t="s">
        <v>6</v>
      </c>
      <c r="D9" s="4" t="s">
        <v>6</v>
      </c>
      <c r="E9" s="4"/>
      <c r="F9" s="4" t="s">
        <v>6</v>
      </c>
      <c r="G9" s="4" t="s">
        <v>6</v>
      </c>
      <c r="H9" s="4" t="s">
        <v>6</v>
      </c>
      <c r="I9" s="4" t="s">
        <v>6</v>
      </c>
      <c r="J9" s="4" t="s">
        <v>6</v>
      </c>
      <c r="K9" s="4" t="s">
        <v>6</v>
      </c>
    </row>
    <row r="10" spans="1:11" x14ac:dyDescent="0.25">
      <c r="A10" s="4" t="s">
        <v>120</v>
      </c>
      <c r="B10" s="10">
        <v>6890549.2000000002</v>
      </c>
      <c r="C10" s="10">
        <v>8447594.5099999998</v>
      </c>
      <c r="D10" s="10">
        <v>7813082.6399999997</v>
      </c>
      <c r="E10" s="10">
        <v>7596940.8799999999</v>
      </c>
      <c r="F10" s="10">
        <v>7482512.5800000001</v>
      </c>
      <c r="G10" s="10">
        <v>5573750</v>
      </c>
      <c r="H10" s="10">
        <v>5736039.4000000004</v>
      </c>
      <c r="I10" s="10">
        <v>5104254.92</v>
      </c>
      <c r="J10" s="10">
        <v>935163.76</v>
      </c>
      <c r="K10" s="10">
        <v>55579887.890000001</v>
      </c>
    </row>
    <row r="11" spans="1:11" x14ac:dyDescent="0.25">
      <c r="A11" s="4" t="s">
        <v>121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464.28</v>
      </c>
      <c r="K11" s="10">
        <v>464.28</v>
      </c>
    </row>
    <row r="12" spans="1:1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4" t="s">
        <v>122</v>
      </c>
      <c r="B13" s="11">
        <v>6890549.2000000002</v>
      </c>
      <c r="C13" s="11">
        <v>8447594.5099999998</v>
      </c>
      <c r="D13" s="11">
        <v>7813082.6399999997</v>
      </c>
      <c r="E13" s="11">
        <v>7596940.8799999999</v>
      </c>
      <c r="F13" s="11">
        <v>7482512.5800000001</v>
      </c>
      <c r="G13" s="11">
        <v>5573750</v>
      </c>
      <c r="H13" s="11">
        <v>5736039.4000000004</v>
      </c>
      <c r="I13" s="11">
        <v>5104254.92</v>
      </c>
      <c r="J13" s="11">
        <v>935628.04</v>
      </c>
      <c r="K13" s="11">
        <v>55580352.170000002</v>
      </c>
    </row>
    <row r="14" spans="1:11" x14ac:dyDescent="0.25">
      <c r="A14" s="50" t="s">
        <v>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5">
      <c r="A15" s="4" t="s">
        <v>123</v>
      </c>
      <c r="B15" s="4" t="s">
        <v>6</v>
      </c>
      <c r="C15" s="4" t="s">
        <v>6</v>
      </c>
      <c r="D15" s="4" t="s">
        <v>6</v>
      </c>
      <c r="E15" s="4"/>
      <c r="F15" s="4" t="s">
        <v>6</v>
      </c>
      <c r="G15" s="4" t="s">
        <v>6</v>
      </c>
      <c r="H15" s="4" t="s">
        <v>6</v>
      </c>
      <c r="I15" s="4" t="s">
        <v>6</v>
      </c>
      <c r="J15" s="4" t="s">
        <v>6</v>
      </c>
      <c r="K15" s="4" t="s">
        <v>6</v>
      </c>
    </row>
    <row r="16" spans="1:11" x14ac:dyDescent="0.25">
      <c r="A16" s="4" t="s">
        <v>124</v>
      </c>
      <c r="B16" s="4" t="s">
        <v>8</v>
      </c>
      <c r="C16" s="4" t="s">
        <v>8</v>
      </c>
      <c r="D16" s="4" t="s">
        <v>8</v>
      </c>
      <c r="E16" s="4"/>
      <c r="F16" s="4" t="s">
        <v>8</v>
      </c>
      <c r="G16" s="4" t="s">
        <v>8</v>
      </c>
      <c r="H16" s="4" t="s">
        <v>8</v>
      </c>
      <c r="I16" s="4" t="s">
        <v>8</v>
      </c>
      <c r="J16" s="4" t="s">
        <v>8</v>
      </c>
      <c r="K16" s="4" t="s">
        <v>8</v>
      </c>
    </row>
    <row r="17" spans="1:11" x14ac:dyDescent="0.25">
      <c r="A17" s="4" t="s">
        <v>125</v>
      </c>
      <c r="B17" s="10">
        <v>3764374.73</v>
      </c>
      <c r="C17" s="10">
        <v>4854949.2300000004</v>
      </c>
      <c r="D17" s="10">
        <v>4233169.0999999996</v>
      </c>
      <c r="E17" s="10">
        <v>4109457.2199999997</v>
      </c>
      <c r="F17" s="10">
        <v>4173595.2</v>
      </c>
      <c r="G17" s="10">
        <v>3006405.53</v>
      </c>
      <c r="H17" s="10">
        <v>2484024.54</v>
      </c>
      <c r="I17" s="10">
        <v>2922290.93</v>
      </c>
      <c r="J17" s="10">
        <v>5789103.0899999999</v>
      </c>
      <c r="K17" s="10">
        <v>35337369.57</v>
      </c>
    </row>
    <row r="18" spans="1:11" x14ac:dyDescent="0.25">
      <c r="A18" s="4" t="s">
        <v>126</v>
      </c>
      <c r="B18" s="10">
        <v>157891.46</v>
      </c>
      <c r="C18" s="10">
        <v>116277.5</v>
      </c>
      <c r="D18" s="10">
        <v>223299.16</v>
      </c>
      <c r="E18" s="10">
        <v>126443.03</v>
      </c>
      <c r="F18" s="10">
        <v>140480.39000000001</v>
      </c>
      <c r="G18" s="10">
        <v>134150.53</v>
      </c>
      <c r="H18" s="10">
        <v>235042.78</v>
      </c>
      <c r="I18" s="10">
        <v>178540.67</v>
      </c>
      <c r="J18" s="10">
        <v>380498.06</v>
      </c>
      <c r="K18" s="10">
        <v>1692623.58</v>
      </c>
    </row>
    <row r="19" spans="1:11" x14ac:dyDescent="0.25">
      <c r="A19" s="4" t="s">
        <v>127</v>
      </c>
      <c r="B19" s="10">
        <v>749699.04</v>
      </c>
      <c r="C19" s="10">
        <v>435568.28</v>
      </c>
      <c r="D19" s="10">
        <v>434050.48</v>
      </c>
      <c r="E19" s="10">
        <v>593513.65999999992</v>
      </c>
      <c r="F19" s="10">
        <v>410687.94</v>
      </c>
      <c r="G19" s="10">
        <v>673807.77</v>
      </c>
      <c r="H19" s="10">
        <v>523348.2</v>
      </c>
      <c r="I19" s="10">
        <v>609462.68999999994</v>
      </c>
      <c r="J19" s="10">
        <v>179488.11</v>
      </c>
      <c r="K19" s="10">
        <v>4609626.17</v>
      </c>
    </row>
    <row r="20" spans="1:11" x14ac:dyDescent="0.25">
      <c r="A20" s="4" t="s">
        <v>128</v>
      </c>
      <c r="B20" s="10">
        <v>1454104.5</v>
      </c>
      <c r="C20" s="10">
        <v>1705230.93</v>
      </c>
      <c r="D20" s="10">
        <v>1701091.17</v>
      </c>
      <c r="E20" s="10">
        <v>1514901.62</v>
      </c>
      <c r="F20" s="10">
        <v>1736988.71</v>
      </c>
      <c r="G20" s="10">
        <v>1769690.68</v>
      </c>
      <c r="H20" s="10">
        <v>1450634.84</v>
      </c>
      <c r="I20" s="10">
        <v>1472823.87</v>
      </c>
      <c r="J20" s="10">
        <v>673743.53</v>
      </c>
      <c r="K20" s="10">
        <v>13479209.85</v>
      </c>
    </row>
    <row r="21" spans="1:11" x14ac:dyDescent="0.25">
      <c r="A21" s="4" t="s">
        <v>129</v>
      </c>
      <c r="B21" s="10">
        <v>165487.15</v>
      </c>
      <c r="C21" s="10">
        <v>158604.06</v>
      </c>
      <c r="D21" s="10">
        <v>176906.68</v>
      </c>
      <c r="E21" s="10">
        <v>220140.47999999998</v>
      </c>
      <c r="F21" s="10">
        <v>200966.98</v>
      </c>
      <c r="G21" s="10">
        <v>287586.09000000003</v>
      </c>
      <c r="H21" s="10">
        <v>184053.92</v>
      </c>
      <c r="I21" s="10">
        <v>203308.24</v>
      </c>
      <c r="J21" s="10">
        <v>168851.39</v>
      </c>
      <c r="K21" s="10">
        <v>1765904.99</v>
      </c>
    </row>
    <row r="22" spans="1:11" x14ac:dyDescent="0.25">
      <c r="A22" s="4" t="s">
        <v>130</v>
      </c>
      <c r="B22" s="10">
        <v>89712.67</v>
      </c>
      <c r="C22" s="10">
        <v>117369.05</v>
      </c>
      <c r="D22" s="10">
        <v>107246.18</v>
      </c>
      <c r="E22" s="10">
        <v>103001.12</v>
      </c>
      <c r="F22" s="10">
        <v>107666.26</v>
      </c>
      <c r="G22" s="10">
        <v>81610.94</v>
      </c>
      <c r="H22" s="10">
        <v>83426.64</v>
      </c>
      <c r="I22" s="10">
        <v>80363.649999999994</v>
      </c>
      <c r="J22" s="10">
        <v>36360.11</v>
      </c>
      <c r="K22" s="10">
        <v>806756.62</v>
      </c>
    </row>
    <row r="23" spans="1:11" x14ac:dyDescent="0.25">
      <c r="A23" s="50" t="s">
        <v>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x14ac:dyDescent="0.25">
      <c r="A24" s="4" t="s">
        <v>131</v>
      </c>
      <c r="B24" s="11">
        <v>6381269.5499999998</v>
      </c>
      <c r="C24" s="11">
        <v>7387999.0499999998</v>
      </c>
      <c r="D24" s="11">
        <v>6875762.7699999996</v>
      </c>
      <c r="E24" s="11">
        <v>6667457.1299999999</v>
      </c>
      <c r="F24" s="11">
        <v>6770385.4800000004</v>
      </c>
      <c r="G24" s="11">
        <v>5953251.54</v>
      </c>
      <c r="H24" s="11">
        <v>4960530.92</v>
      </c>
      <c r="I24" s="11">
        <v>5466790.0499999998</v>
      </c>
      <c r="J24" s="11">
        <v>7228044.29</v>
      </c>
      <c r="K24" s="11">
        <v>57691490.780000001</v>
      </c>
    </row>
    <row r="25" spans="1:11" x14ac:dyDescent="0.25">
      <c r="A25" s="50" t="s">
        <v>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x14ac:dyDescent="0.25">
      <c r="A26" s="4" t="s">
        <v>132</v>
      </c>
      <c r="B26" s="13">
        <v>509279.65</v>
      </c>
      <c r="C26" s="13">
        <v>1059595.46</v>
      </c>
      <c r="D26" s="13">
        <v>937319.87</v>
      </c>
      <c r="E26" s="13">
        <v>929483.75</v>
      </c>
      <c r="F26" s="13">
        <v>712127.1</v>
      </c>
      <c r="G26" s="13">
        <v>-379501.54</v>
      </c>
      <c r="H26" s="13">
        <v>775508.47999999998</v>
      </c>
      <c r="I26" s="13">
        <v>-362535.13</v>
      </c>
      <c r="J26" s="13">
        <v>-6292416.25</v>
      </c>
      <c r="K26" s="13">
        <v>-2111138.61</v>
      </c>
    </row>
    <row r="27" spans="1:11" x14ac:dyDescent="0.25">
      <c r="A27" s="50" t="s">
        <v>2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5">
      <c r="A28" s="4" t="s">
        <v>133</v>
      </c>
      <c r="B28" s="10">
        <v>2001907</v>
      </c>
      <c r="C28" s="10">
        <v>2488830.7599999998</v>
      </c>
      <c r="D28" s="10">
        <v>1528596.55</v>
      </c>
      <c r="E28" s="10">
        <v>2539429</v>
      </c>
      <c r="F28" s="10">
        <v>2061341</v>
      </c>
      <c r="G28" s="10">
        <v>1341309</v>
      </c>
      <c r="H28" s="10">
        <v>1640077</v>
      </c>
      <c r="I28" s="10">
        <v>375727</v>
      </c>
      <c r="J28" s="10">
        <v>25339620.260000002</v>
      </c>
      <c r="K28" s="10">
        <v>39316837.57</v>
      </c>
    </row>
    <row r="29" spans="1:11" x14ac:dyDescent="0.25">
      <c r="A29" s="50" t="s">
        <v>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13" thickBot="1" x14ac:dyDescent="0.3">
      <c r="A30" s="4" t="s">
        <v>134</v>
      </c>
      <c r="B30" s="51">
        <v>2511186.65</v>
      </c>
      <c r="C30" s="51">
        <v>3548426.22</v>
      </c>
      <c r="D30" s="51">
        <v>2465916.42</v>
      </c>
      <c r="E30" s="51">
        <v>3468912.7499999963</v>
      </c>
      <c r="F30" s="51">
        <v>2773468.1</v>
      </c>
      <c r="G30" s="51">
        <v>961807.46</v>
      </c>
      <c r="H30" s="51">
        <v>2415585.48</v>
      </c>
      <c r="I30" s="51">
        <v>13191.87</v>
      </c>
      <c r="J30" s="51">
        <v>19047204.010000002</v>
      </c>
      <c r="K30" s="51">
        <v>37205698.960000001</v>
      </c>
    </row>
    <row r="31" spans="1:11" ht="13" thickTop="1" x14ac:dyDescent="0.25">
      <c r="A31" s="46" t="s">
        <v>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25">
      <c r="A32" s="46" t="s">
        <v>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</sheetData>
  <mergeCells count="7">
    <mergeCell ref="A29:K29"/>
    <mergeCell ref="A8:K8"/>
    <mergeCell ref="A12:K12"/>
    <mergeCell ref="A14:K14"/>
    <mergeCell ref="A23:K23"/>
    <mergeCell ref="A25:K25"/>
    <mergeCell ref="A27:K27"/>
  </mergeCells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workbookViewId="0"/>
  </sheetViews>
  <sheetFormatPr defaultColWidth="9.1796875" defaultRowHeight="12.5" x14ac:dyDescent="0.25"/>
  <cols>
    <col min="1" max="1" width="41.26953125" style="1" customWidth="1"/>
    <col min="2" max="2" width="15.81640625" style="1" customWidth="1"/>
    <col min="3" max="3" width="11.453125" style="1" customWidth="1"/>
    <col min="4" max="4" width="9.1796875" style="1" customWidth="1"/>
    <col min="5" max="16384" width="9.1796875" style="1"/>
  </cols>
  <sheetData>
    <row r="1" spans="1:3" ht="15.5" x14ac:dyDescent="0.35">
      <c r="A1" s="3" t="s">
        <v>0</v>
      </c>
    </row>
    <row r="2" spans="1:3" ht="15.5" x14ac:dyDescent="0.35">
      <c r="A2" s="3" t="s">
        <v>1</v>
      </c>
    </row>
    <row r="3" spans="1:3" x14ac:dyDescent="0.25">
      <c r="A3" s="2" t="s">
        <v>2</v>
      </c>
    </row>
    <row r="4" spans="1:3" x14ac:dyDescent="0.25">
      <c r="A4" s="5" t="s">
        <v>2</v>
      </c>
      <c r="B4" s="6" t="s">
        <v>3</v>
      </c>
      <c r="C4" s="6" t="s">
        <v>4</v>
      </c>
    </row>
    <row r="5" spans="1:3" x14ac:dyDescent="0.25">
      <c r="A5" s="5" t="s">
        <v>2</v>
      </c>
      <c r="B5" s="7" t="s">
        <v>100</v>
      </c>
      <c r="C5" s="40">
        <v>45473</v>
      </c>
    </row>
    <row r="6" spans="1:3" x14ac:dyDescent="0.25">
      <c r="A6" s="8" t="s">
        <v>2</v>
      </c>
      <c r="B6" s="9" t="s">
        <v>2</v>
      </c>
      <c r="C6" s="9" t="s">
        <v>2</v>
      </c>
    </row>
    <row r="7" spans="1:3" x14ac:dyDescent="0.25">
      <c r="A7" s="5" t="s">
        <v>5</v>
      </c>
      <c r="B7" s="5" t="s">
        <v>6</v>
      </c>
      <c r="C7" s="5" t="s">
        <v>6</v>
      </c>
    </row>
    <row r="8" spans="1:3" x14ac:dyDescent="0.25">
      <c r="A8" s="4" t="s">
        <v>7</v>
      </c>
      <c r="B8" s="4" t="s">
        <v>8</v>
      </c>
      <c r="C8" s="4" t="s">
        <v>8</v>
      </c>
    </row>
    <row r="9" spans="1:3" x14ac:dyDescent="0.25">
      <c r="A9" s="4" t="s">
        <v>9</v>
      </c>
      <c r="B9" s="10">
        <v>26410713.960000001</v>
      </c>
      <c r="C9" s="10">
        <v>41256763.829999998</v>
      </c>
    </row>
    <row r="10" spans="1:3" x14ac:dyDescent="0.25">
      <c r="A10" s="4" t="s">
        <v>10</v>
      </c>
      <c r="B10" s="10">
        <v>489872.28</v>
      </c>
      <c r="C10" s="10">
        <v>489872.28</v>
      </c>
    </row>
    <row r="11" spans="1:3" x14ac:dyDescent="0.25">
      <c r="A11" s="4" t="s">
        <v>11</v>
      </c>
      <c r="B11" s="10">
        <v>3849427.89</v>
      </c>
      <c r="C11" s="10">
        <v>3996233.23</v>
      </c>
    </row>
    <row r="12" spans="1:3" x14ac:dyDescent="0.25">
      <c r="A12" s="4" t="s">
        <v>12</v>
      </c>
      <c r="B12" s="10">
        <v>355702.71</v>
      </c>
      <c r="C12" s="10">
        <v>417390.35</v>
      </c>
    </row>
    <row r="13" spans="1:3" x14ac:dyDescent="0.25">
      <c r="A13" s="4" t="s">
        <v>13</v>
      </c>
      <c r="B13" s="11">
        <v>31105716.84</v>
      </c>
      <c r="C13" s="11">
        <v>46160259.689999998</v>
      </c>
    </row>
    <row r="14" spans="1:3" x14ac:dyDescent="0.25">
      <c r="A14" s="4" t="s">
        <v>14</v>
      </c>
      <c r="B14" s="12" t="s">
        <v>8</v>
      </c>
      <c r="C14" s="12" t="s">
        <v>8</v>
      </c>
    </row>
    <row r="15" spans="1:3" x14ac:dyDescent="0.25">
      <c r="A15" s="4" t="s">
        <v>15</v>
      </c>
      <c r="B15" s="10">
        <v>2831860.02</v>
      </c>
      <c r="C15" s="10">
        <v>2831860.02</v>
      </c>
    </row>
    <row r="16" spans="1:3" x14ac:dyDescent="0.25">
      <c r="A16" s="4" t="s">
        <v>16</v>
      </c>
      <c r="B16" s="4" t="s">
        <v>17</v>
      </c>
      <c r="C16" s="4" t="s">
        <v>17</v>
      </c>
    </row>
    <row r="17" spans="1:3" x14ac:dyDescent="0.25">
      <c r="A17" s="4" t="s">
        <v>18</v>
      </c>
      <c r="B17" s="10">
        <v>1249089.51</v>
      </c>
      <c r="C17" s="10">
        <v>6692355.8700000001</v>
      </c>
    </row>
    <row r="18" spans="1:3" x14ac:dyDescent="0.25">
      <c r="A18" s="4" t="s">
        <v>19</v>
      </c>
      <c r="B18" s="10">
        <v>-244639.7</v>
      </c>
      <c r="C18" s="10">
        <v>-2695798.36</v>
      </c>
    </row>
    <row r="19" spans="1:3" x14ac:dyDescent="0.25">
      <c r="A19" s="4" t="s">
        <v>20</v>
      </c>
      <c r="B19" s="13">
        <v>1004449.81</v>
      </c>
      <c r="C19" s="13">
        <v>3996557.51</v>
      </c>
    </row>
    <row r="20" spans="1:3" x14ac:dyDescent="0.25">
      <c r="A20" s="4" t="s">
        <v>21</v>
      </c>
      <c r="B20" s="13">
        <v>3836309.83</v>
      </c>
      <c r="C20" s="13">
        <v>6828417.5300000003</v>
      </c>
    </row>
    <row r="21" spans="1:3" ht="13" thickBot="1" x14ac:dyDescent="0.3">
      <c r="A21" s="5" t="s">
        <v>22</v>
      </c>
      <c r="B21" s="14">
        <v>34942026.670000002</v>
      </c>
      <c r="C21" s="14">
        <v>52988677.219999999</v>
      </c>
    </row>
    <row r="22" spans="1:3" ht="13" thickTop="1" x14ac:dyDescent="0.25">
      <c r="A22" s="5" t="s">
        <v>23</v>
      </c>
      <c r="B22" s="15" t="s">
        <v>6</v>
      </c>
      <c r="C22" s="15" t="s">
        <v>6</v>
      </c>
    </row>
    <row r="23" spans="1:3" x14ac:dyDescent="0.25">
      <c r="A23" s="4" t="s">
        <v>24</v>
      </c>
      <c r="B23" s="4" t="s">
        <v>8</v>
      </c>
      <c r="C23" s="4" t="s">
        <v>8</v>
      </c>
    </row>
    <row r="24" spans="1:3" x14ac:dyDescent="0.25">
      <c r="A24" s="4" t="s">
        <v>25</v>
      </c>
      <c r="B24" s="4" t="s">
        <v>17</v>
      </c>
      <c r="C24" s="4" t="s">
        <v>17</v>
      </c>
    </row>
    <row r="25" spans="1:3" x14ac:dyDescent="0.25">
      <c r="A25" s="4" t="s">
        <v>26</v>
      </c>
      <c r="B25" s="10">
        <v>2744058.85</v>
      </c>
      <c r="C25" s="10">
        <v>9048313.3800000008</v>
      </c>
    </row>
    <row r="26" spans="1:3" x14ac:dyDescent="0.25">
      <c r="A26" s="4" t="s">
        <v>27</v>
      </c>
      <c r="B26" s="4" t="s">
        <v>28</v>
      </c>
      <c r="C26" s="4" t="s">
        <v>28</v>
      </c>
    </row>
    <row r="27" spans="1:3" x14ac:dyDescent="0.25">
      <c r="A27" s="4" t="s">
        <v>29</v>
      </c>
      <c r="B27" s="10">
        <v>727959.05</v>
      </c>
      <c r="C27" s="10">
        <v>626968.76</v>
      </c>
    </row>
    <row r="28" spans="1:3" x14ac:dyDescent="0.25">
      <c r="A28" s="4" t="s">
        <v>30</v>
      </c>
      <c r="B28" s="10">
        <v>727959.05</v>
      </c>
      <c r="C28" s="10">
        <v>626968.76</v>
      </c>
    </row>
    <row r="29" spans="1:3" x14ac:dyDescent="0.25">
      <c r="A29" s="4" t="s">
        <v>31</v>
      </c>
      <c r="B29" s="4" t="s">
        <v>28</v>
      </c>
      <c r="C29" s="4" t="s">
        <v>28</v>
      </c>
    </row>
    <row r="30" spans="1:3" x14ac:dyDescent="0.25">
      <c r="A30" s="4" t="s">
        <v>32</v>
      </c>
      <c r="B30" s="10">
        <v>256045.25</v>
      </c>
      <c r="C30" s="10">
        <v>1657447.64</v>
      </c>
    </row>
    <row r="31" spans="1:3" x14ac:dyDescent="0.25">
      <c r="A31" s="4" t="s">
        <v>33</v>
      </c>
      <c r="B31" s="13">
        <v>256045.25</v>
      </c>
      <c r="C31" s="13">
        <v>1657447.64</v>
      </c>
    </row>
    <row r="32" spans="1:3" x14ac:dyDescent="0.25">
      <c r="A32" s="4" t="s">
        <v>34</v>
      </c>
      <c r="B32" s="13">
        <v>3728063.15</v>
      </c>
      <c r="C32" s="13">
        <v>11332729.779999999</v>
      </c>
    </row>
    <row r="33" spans="1:3" x14ac:dyDescent="0.25">
      <c r="A33" s="4" t="s">
        <v>35</v>
      </c>
      <c r="B33" s="4" t="s">
        <v>17</v>
      </c>
      <c r="C33" s="4" t="s">
        <v>17</v>
      </c>
    </row>
    <row r="34" spans="1:3" x14ac:dyDescent="0.25">
      <c r="A34" s="4" t="s">
        <v>36</v>
      </c>
      <c r="B34" s="4" t="s">
        <v>28</v>
      </c>
      <c r="C34" s="4" t="s">
        <v>28</v>
      </c>
    </row>
    <row r="35" spans="1:3" x14ac:dyDescent="0.25">
      <c r="A35" s="4" t="s">
        <v>37</v>
      </c>
      <c r="B35" s="10">
        <v>748404.56</v>
      </c>
      <c r="C35" s="10">
        <v>2339109.87</v>
      </c>
    </row>
    <row r="36" spans="1:3" x14ac:dyDescent="0.25">
      <c r="A36" s="4" t="s">
        <v>38</v>
      </c>
      <c r="B36" s="13">
        <v>748404.56</v>
      </c>
      <c r="C36" s="13">
        <v>2339109.87</v>
      </c>
    </row>
    <row r="37" spans="1:3" x14ac:dyDescent="0.25">
      <c r="A37" s="4" t="s">
        <v>39</v>
      </c>
      <c r="B37" s="13">
        <v>748404.56</v>
      </c>
      <c r="C37" s="13">
        <v>2339109.87</v>
      </c>
    </row>
    <row r="38" spans="1:3" x14ac:dyDescent="0.25">
      <c r="A38" s="16" t="s">
        <v>40</v>
      </c>
      <c r="B38" s="11">
        <v>4476467.71</v>
      </c>
      <c r="C38" s="20">
        <v>13671839.65</v>
      </c>
    </row>
    <row r="39" spans="1:3" x14ac:dyDescent="0.25">
      <c r="A39" s="4" t="s">
        <v>41</v>
      </c>
      <c r="B39" s="12" t="s">
        <v>8</v>
      </c>
      <c r="C39" s="12" t="s">
        <v>8</v>
      </c>
    </row>
    <row r="40" spans="1:3" x14ac:dyDescent="0.25">
      <c r="A40" s="4" t="s">
        <v>42</v>
      </c>
      <c r="B40" s="10">
        <v>39316837.57</v>
      </c>
      <c r="C40" s="10">
        <v>38755731.100000001</v>
      </c>
    </row>
    <row r="41" spans="1:3" x14ac:dyDescent="0.25">
      <c r="A41" s="4" t="s">
        <v>43</v>
      </c>
      <c r="B41" s="10">
        <v>-2111138.61</v>
      </c>
      <c r="C41" s="10">
        <v>561106.47</v>
      </c>
    </row>
    <row r="42" spans="1:3" x14ac:dyDescent="0.25">
      <c r="A42" s="16" t="s">
        <v>44</v>
      </c>
      <c r="B42" s="11">
        <v>37205698.960000001</v>
      </c>
      <c r="C42" s="20">
        <v>39316837.57</v>
      </c>
    </row>
    <row r="43" spans="1:3" ht="13" thickBot="1" x14ac:dyDescent="0.3">
      <c r="A43" s="5" t="s">
        <v>45</v>
      </c>
      <c r="B43" s="14">
        <v>41682166.670000002</v>
      </c>
      <c r="C43" s="14">
        <v>52988677.219999999</v>
      </c>
    </row>
    <row r="44" spans="1:3" ht="13" thickTop="1" x14ac:dyDescent="0.25">
      <c r="A44" s="2" t="s">
        <v>2</v>
      </c>
    </row>
    <row r="45" spans="1:3" x14ac:dyDescent="0.25">
      <c r="A45" s="2" t="s">
        <v>2</v>
      </c>
    </row>
    <row r="46" spans="1:3" x14ac:dyDescent="0.25">
      <c r="A46" s="4" t="s">
        <v>106</v>
      </c>
    </row>
  </sheetData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6F4B-785F-41DF-B912-1BB3568D4EBF}">
  <dimension ref="A1:C37"/>
  <sheetViews>
    <sheetView workbookViewId="0"/>
  </sheetViews>
  <sheetFormatPr defaultColWidth="9.1796875" defaultRowHeight="12.5" x14ac:dyDescent="0.25"/>
  <cols>
    <col min="1" max="1" width="39" style="1" customWidth="1"/>
    <col min="2" max="2" width="15.81640625" style="1" customWidth="1"/>
    <col min="3" max="3" width="11.1796875" style="1" customWidth="1"/>
    <col min="4" max="4" width="9.1796875" style="1" customWidth="1"/>
    <col min="5" max="16384" width="9.1796875" style="1"/>
  </cols>
  <sheetData>
    <row r="1" spans="1:3" ht="15.5" x14ac:dyDescent="0.35">
      <c r="A1" s="3" t="s">
        <v>0</v>
      </c>
    </row>
    <row r="2" spans="1:3" ht="15.5" x14ac:dyDescent="0.35">
      <c r="A2" s="3" t="s">
        <v>73</v>
      </c>
    </row>
    <row r="3" spans="1:3" x14ac:dyDescent="0.25">
      <c r="A3" s="2" t="s">
        <v>2</v>
      </c>
    </row>
    <row r="4" spans="1:3" x14ac:dyDescent="0.25">
      <c r="A4" s="5" t="s">
        <v>2</v>
      </c>
      <c r="B4" s="6" t="s">
        <v>3</v>
      </c>
      <c r="C4" s="6" t="s">
        <v>4</v>
      </c>
    </row>
    <row r="5" spans="1:3" x14ac:dyDescent="0.25">
      <c r="A5" s="5" t="s">
        <v>2</v>
      </c>
      <c r="B5" s="7" t="s">
        <v>100</v>
      </c>
      <c r="C5" s="40">
        <v>45473</v>
      </c>
    </row>
    <row r="6" spans="1:3" x14ac:dyDescent="0.25">
      <c r="A6" s="8" t="s">
        <v>2</v>
      </c>
      <c r="B6" s="9" t="s">
        <v>2</v>
      </c>
      <c r="C6" s="9" t="s">
        <v>2</v>
      </c>
    </row>
    <row r="7" spans="1:3" x14ac:dyDescent="0.25">
      <c r="A7" s="5" t="s">
        <v>74</v>
      </c>
      <c r="B7" s="5" t="s">
        <v>6</v>
      </c>
      <c r="C7" s="5" t="s">
        <v>6</v>
      </c>
    </row>
    <row r="8" spans="1:3" x14ac:dyDescent="0.25">
      <c r="A8" s="4" t="s">
        <v>75</v>
      </c>
      <c r="B8" s="10">
        <v>-2111138.61</v>
      </c>
      <c r="C8" s="10">
        <v>561106.47</v>
      </c>
    </row>
    <row r="9" spans="1:3" x14ac:dyDescent="0.25">
      <c r="A9" s="4" t="s">
        <v>76</v>
      </c>
      <c r="B9" s="4" t="s">
        <v>8</v>
      </c>
      <c r="C9" s="4" t="s">
        <v>8</v>
      </c>
    </row>
    <row r="10" spans="1:3" x14ac:dyDescent="0.25">
      <c r="A10" s="4" t="s">
        <v>77</v>
      </c>
      <c r="B10" s="10">
        <v>0</v>
      </c>
      <c r="C10" s="10">
        <v>662175.54</v>
      </c>
    </row>
    <row r="11" spans="1:3" x14ac:dyDescent="0.25">
      <c r="A11" s="4" t="s">
        <v>78</v>
      </c>
      <c r="B11" s="10">
        <v>0</v>
      </c>
      <c r="C11" s="10">
        <v>0</v>
      </c>
    </row>
    <row r="12" spans="1:3" x14ac:dyDescent="0.25">
      <c r="A12" s="4" t="s">
        <v>79</v>
      </c>
      <c r="B12" s="10">
        <v>0</v>
      </c>
      <c r="C12" s="10">
        <v>0</v>
      </c>
    </row>
    <row r="13" spans="1:3" x14ac:dyDescent="0.25">
      <c r="A13" s="4" t="s">
        <v>80</v>
      </c>
      <c r="B13" s="10">
        <v>146805.34</v>
      </c>
      <c r="C13" s="10">
        <v>675442.57</v>
      </c>
    </row>
    <row r="14" spans="1:3" x14ac:dyDescent="0.25">
      <c r="A14" s="4" t="s">
        <v>12</v>
      </c>
      <c r="B14" s="10">
        <v>-6678452.3600000003</v>
      </c>
      <c r="C14" s="10">
        <v>-251594.35</v>
      </c>
    </row>
    <row r="15" spans="1:3" x14ac:dyDescent="0.25">
      <c r="A15" s="4" t="s">
        <v>81</v>
      </c>
      <c r="B15" s="10">
        <v>0</v>
      </c>
      <c r="C15" s="10">
        <v>36690</v>
      </c>
    </row>
    <row r="16" spans="1:3" x14ac:dyDescent="0.25">
      <c r="A16" s="4" t="s">
        <v>82</v>
      </c>
      <c r="B16" s="10">
        <v>0</v>
      </c>
      <c r="C16" s="10">
        <v>0</v>
      </c>
    </row>
    <row r="17" spans="1:3" x14ac:dyDescent="0.25">
      <c r="A17" s="4" t="s">
        <v>83</v>
      </c>
      <c r="B17" s="10">
        <v>0</v>
      </c>
      <c r="C17" s="10">
        <v>0</v>
      </c>
    </row>
    <row r="18" spans="1:3" x14ac:dyDescent="0.25">
      <c r="A18" s="4" t="s">
        <v>84</v>
      </c>
      <c r="B18" s="10">
        <v>-6304254.5300000003</v>
      </c>
      <c r="C18" s="10">
        <v>5221799.63</v>
      </c>
    </row>
    <row r="19" spans="1:3" x14ac:dyDescent="0.25">
      <c r="A19" s="4" t="s">
        <v>85</v>
      </c>
      <c r="B19" s="10">
        <v>100990.29</v>
      </c>
      <c r="C19" s="10">
        <v>-32048.21</v>
      </c>
    </row>
    <row r="20" spans="1:3" x14ac:dyDescent="0.25">
      <c r="A20" s="4" t="s">
        <v>86</v>
      </c>
      <c r="B20" s="10">
        <v>0</v>
      </c>
      <c r="C20" s="10">
        <v>0</v>
      </c>
    </row>
    <row r="21" spans="1:3" x14ac:dyDescent="0.25">
      <c r="A21" s="4" t="s">
        <v>87</v>
      </c>
      <c r="B21" s="11">
        <v>-12734911.26</v>
      </c>
      <c r="C21" s="11">
        <v>6312465.1799999997</v>
      </c>
    </row>
    <row r="22" spans="1:3" x14ac:dyDescent="0.25">
      <c r="A22" s="5" t="s">
        <v>74</v>
      </c>
      <c r="B22" s="17">
        <v>-14846049.869999999</v>
      </c>
      <c r="C22" s="17">
        <v>6873571.6500000004</v>
      </c>
    </row>
    <row r="23" spans="1:3" x14ac:dyDescent="0.25">
      <c r="A23" s="5" t="s">
        <v>88</v>
      </c>
      <c r="B23" s="5" t="s">
        <v>6</v>
      </c>
      <c r="C23" s="5" t="s">
        <v>6</v>
      </c>
    </row>
    <row r="24" spans="1:3" x14ac:dyDescent="0.25">
      <c r="A24" s="4" t="s">
        <v>89</v>
      </c>
      <c r="B24" s="10">
        <v>0</v>
      </c>
      <c r="C24" s="10">
        <v>-390260.41</v>
      </c>
    </row>
    <row r="25" spans="1:3" x14ac:dyDescent="0.25">
      <c r="A25" s="4" t="s">
        <v>90</v>
      </c>
      <c r="B25" s="10">
        <v>0</v>
      </c>
      <c r="C25" s="10">
        <v>0</v>
      </c>
    </row>
    <row r="26" spans="1:3" x14ac:dyDescent="0.25">
      <c r="A26" s="4" t="s">
        <v>91</v>
      </c>
      <c r="B26" s="10">
        <v>0</v>
      </c>
      <c r="C26" s="10">
        <v>0</v>
      </c>
    </row>
    <row r="27" spans="1:3" x14ac:dyDescent="0.25">
      <c r="A27" s="4" t="s">
        <v>92</v>
      </c>
      <c r="B27" s="10">
        <v>0</v>
      </c>
      <c r="C27" s="10">
        <v>0</v>
      </c>
    </row>
    <row r="28" spans="1:3" x14ac:dyDescent="0.25">
      <c r="A28" s="5" t="s">
        <v>93</v>
      </c>
      <c r="B28" s="18">
        <v>0</v>
      </c>
      <c r="C28" s="18">
        <v>-390260.41</v>
      </c>
    </row>
    <row r="29" spans="1:3" x14ac:dyDescent="0.25">
      <c r="A29" s="5" t="s">
        <v>94</v>
      </c>
      <c r="B29" s="19" t="s">
        <v>6</v>
      </c>
      <c r="C29" s="19" t="s">
        <v>6</v>
      </c>
    </row>
    <row r="30" spans="1:3" x14ac:dyDescent="0.25">
      <c r="A30" s="4" t="s">
        <v>95</v>
      </c>
      <c r="B30" s="10">
        <v>0</v>
      </c>
      <c r="C30" s="10">
        <v>0</v>
      </c>
    </row>
    <row r="31" spans="1:3" x14ac:dyDescent="0.25">
      <c r="A31" s="5" t="s">
        <v>96</v>
      </c>
      <c r="B31" s="18">
        <v>0</v>
      </c>
      <c r="C31" s="18">
        <v>0</v>
      </c>
    </row>
    <row r="32" spans="1:3" x14ac:dyDescent="0.25">
      <c r="A32" s="5" t="s">
        <v>97</v>
      </c>
      <c r="B32" s="17">
        <v>-14846049.869999999</v>
      </c>
      <c r="C32" s="18">
        <v>6483311.2400000002</v>
      </c>
    </row>
    <row r="33" spans="1:3" x14ac:dyDescent="0.25">
      <c r="A33" s="5" t="s">
        <v>98</v>
      </c>
      <c r="B33" s="22">
        <v>41746636.109999999</v>
      </c>
      <c r="C33" s="22">
        <v>35263324.869999997</v>
      </c>
    </row>
    <row r="34" spans="1:3" x14ac:dyDescent="0.25">
      <c r="A34" s="5" t="s">
        <v>99</v>
      </c>
      <c r="B34" s="18">
        <v>26900586.239999998</v>
      </c>
      <c r="C34" s="18">
        <v>41746636.109999999</v>
      </c>
    </row>
    <row r="35" spans="1:3" x14ac:dyDescent="0.25">
      <c r="A35" s="2" t="s">
        <v>2</v>
      </c>
    </row>
    <row r="36" spans="1:3" x14ac:dyDescent="0.25">
      <c r="A36" s="2" t="s">
        <v>2</v>
      </c>
    </row>
    <row r="37" spans="1:3" x14ac:dyDescent="0.25">
      <c r="A37" s="4" t="s">
        <v>107</v>
      </c>
    </row>
  </sheetData>
  <pageMargins left="0.75" right="0.75" top="1" bottom="1" header="0.5" footer="0.5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4B064BB443F9214AA1FA5BF1904F8113|990474540" UniqueId="c827d164-95f6-44fc-81c2-315c1c918b8b">
      <p:Name>Auditing</p:Name>
      <p:Description>Audits user actions on documents and list items to the Audit Log.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064BB443F9214AA1FA5BF1904F8113" ma:contentTypeVersion="25" ma:contentTypeDescription="Create a new document." ma:contentTypeScope="" ma:versionID="7e4780ff4cdf63e6b5a7c7d4168059d2">
  <xsd:schema xmlns:xsd="http://www.w3.org/2001/XMLSchema" xmlns:xs="http://www.w3.org/2001/XMLSchema" xmlns:p="http://schemas.microsoft.com/office/2006/metadata/properties" xmlns:ns1="http://schemas.microsoft.com/sharepoint/v3" xmlns:ns2="6520293f-f8ee-48cb-b412-547e16fcad01" xmlns:ns3="b5c70e80-8cc8-47a0-830f-3954b2281f55" targetNamespace="http://schemas.microsoft.com/office/2006/metadata/properties" ma:root="true" ma:fieldsID="a83a97fdafa132927d0202283f64ce3f" ns1:_="" ns2:_="" ns3:_="">
    <xsd:import namespace="http://schemas.microsoft.com/sharepoint/v3"/>
    <xsd:import namespace="6520293f-f8ee-48cb-b412-547e16fcad01"/>
    <xsd:import namespace="b5c70e80-8cc8-47a0-830f-3954b2281f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1:_dlc_Exempt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  <xsd:element name="_dlc_Exempt" ma:index="28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0293f-f8ee-48cb-b412-547e16fcad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33a8e11-27ed-4e24-8c58-96dd7e986e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70e80-8cc8-47a0-830f-3954b2281f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c25aa1-8b85-4b97-8f36-7819df6dfc4f}" ma:internalName="TaxCatchAll" ma:showField="CatchAllData" ma:web="b5c70e80-8cc8-47a0-830f-3954b2281f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c70e80-8cc8-47a0-830f-3954b2281f55" xsi:nil="true"/>
    <lcf76f155ced4ddcb4097134ff3c332f xmlns="6520293f-f8ee-48cb-b412-547e16fcad0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6520293f-f8ee-48cb-b412-547e16fcad0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olicyDirtyBag xmlns="microsoft.office.server.policy.changes">
  <Microsoft.Office.RecordsManagement.PolicyFeatures.PolicyAudit op="Change"/>
</PolicyDirtyBag>
</file>

<file path=customXml/itemProps1.xml><?xml version="1.0" encoding="utf-8"?>
<ds:datastoreItem xmlns:ds="http://schemas.openxmlformats.org/officeDocument/2006/customXml" ds:itemID="{FBD40E08-1231-44FD-B0B7-17AFA60DC01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C9DFBA7A-A138-48E3-B564-C0BA48C32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20293f-f8ee-48cb-b412-547e16fcad01"/>
    <ds:schemaRef ds:uri="b5c70e80-8cc8-47a0-830f-3954b2281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C2E311-6401-4AAC-92CB-D59E60F03E1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5c70e80-8cc8-47a0-830f-3954b2281f55"/>
    <ds:schemaRef ds:uri="6520293f-f8ee-48cb-b412-547e16fcad01"/>
    <ds:schemaRef ds:uri="17183de9-a327-4d1c-b08c-3e12704c6dd8"/>
    <ds:schemaRef ds:uri="c405270d-fe80-4552-83de-465bf5bf2dc4"/>
  </ds:schemaRefs>
</ds:datastoreItem>
</file>

<file path=customXml/itemProps4.xml><?xml version="1.0" encoding="utf-8"?>
<ds:datastoreItem xmlns:ds="http://schemas.openxmlformats.org/officeDocument/2006/customXml" ds:itemID="{D8026367-4381-4457-B8A6-559CE19467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54CE90D-6DE9-4155-87EE-14DA76F5F42F}">
  <ds:schemaRefs>
    <ds:schemaRef ds:uri="microsoft.office.server.policy.chang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to Actual</vt:lpstr>
      <vt:lpstr>Statement of Activities by Site</vt:lpstr>
      <vt:lpstr>Balance Sheet</vt:lpstr>
      <vt:lpstr>Statement of Cash Flows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Katie Walmsley</cp:lastModifiedBy>
  <dcterms:modified xsi:type="dcterms:W3CDTF">2025-03-31T19:51:31Z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0x0101004B064BB443F9214AA1FA5BF1904F8113</vt:lpwstr>
  </property>
  <property fmtid="{D5CDD505-2E9C-101B-9397-08002B2CF9AE}" pid="3" name="MediaServiceImageTags">
    <vt:lpwstr/>
  </property>
</Properties>
</file>